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bookViews>
    <workbookView xWindow="120" yWindow="120" windowWidth="15180" windowHeight="8835" activeTab="1"/>
  </bookViews>
  <sheets>
    <sheet name="Introduction" sheetId="2" r:id="rId1"/>
    <sheet name="Cash Budget" sheetId="1" r:id="rId2"/>
    <sheet name="Graph" sheetId="3" r:id="rId3"/>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1">'Cash Budget'!$B$4:$P$25</definedName>
  </definedNames>
  <calcPr calcId="124519"/>
</workbook>
</file>

<file path=xl/calcChain.xml><?xml version="1.0" encoding="utf-8"?>
<calcChain xmlns="http://schemas.openxmlformats.org/spreadsheetml/2006/main">
  <c r="P10" i="1"/>
  <c r="C10"/>
  <c r="N23"/>
  <c r="M23"/>
  <c r="L23"/>
  <c r="K23"/>
  <c r="J23"/>
  <c r="I23"/>
  <c r="H23"/>
  <c r="G23"/>
  <c r="F23"/>
  <c r="E23"/>
  <c r="D23"/>
  <c r="C23"/>
  <c r="AP200"/>
  <c r="AQ200" s="1"/>
  <c r="C17"/>
  <c r="C18" s="1"/>
  <c r="D17"/>
  <c r="E17"/>
  <c r="F17"/>
  <c r="G17"/>
  <c r="H17"/>
  <c r="I17"/>
  <c r="J17"/>
  <c r="K17"/>
  <c r="L17"/>
  <c r="M17"/>
  <c r="P8"/>
  <c r="P9"/>
  <c r="P12"/>
  <c r="P13"/>
  <c r="P14"/>
  <c r="P15"/>
  <c r="P16"/>
  <c r="N17"/>
  <c r="P20"/>
  <c r="P21"/>
  <c r="P22"/>
  <c r="P23" l="1"/>
  <c r="C24"/>
  <c r="D8" s="1"/>
  <c r="P17"/>
  <c r="AR200"/>
  <c r="P18" l="1"/>
  <c r="P24" s="1"/>
  <c r="D10"/>
  <c r="AS200"/>
  <c r="D18" l="1"/>
  <c r="D24" s="1"/>
  <c r="E8" s="1"/>
  <c r="E10" s="1"/>
  <c r="AT200"/>
  <c r="E18" l="1"/>
  <c r="E24" s="1"/>
  <c r="F8" s="1"/>
  <c r="F10" s="1"/>
  <c r="AU200"/>
  <c r="F18" l="1"/>
  <c r="F24" s="1"/>
  <c r="G8" s="1"/>
  <c r="G10" s="1"/>
  <c r="AV200"/>
  <c r="G18" l="1"/>
  <c r="G24" s="1"/>
  <c r="H8" s="1"/>
  <c r="H10" s="1"/>
  <c r="AW200"/>
  <c r="H18" l="1"/>
  <c r="H24" s="1"/>
  <c r="I8" s="1"/>
  <c r="I10" s="1"/>
  <c r="AX200"/>
  <c r="I18" l="1"/>
  <c r="I24" s="1"/>
  <c r="J8" s="1"/>
  <c r="J10" s="1"/>
  <c r="AY200"/>
  <c r="J18" l="1"/>
  <c r="J24" s="1"/>
  <c r="K8" s="1"/>
  <c r="K10" s="1"/>
  <c r="AZ200"/>
  <c r="K18" l="1"/>
  <c r="K24" s="1"/>
  <c r="L8" s="1"/>
  <c r="L10" s="1"/>
  <c r="BA200"/>
  <c r="L18" l="1"/>
  <c r="L24" s="1"/>
  <c r="M8" s="1"/>
  <c r="M10" s="1"/>
  <c r="M18" l="1"/>
  <c r="M24" s="1"/>
  <c r="N8" s="1"/>
  <c r="N10" s="1"/>
  <c r="N18" l="1"/>
  <c r="N24" s="1"/>
</calcChain>
</file>

<file path=xl/sharedStrings.xml><?xml version="1.0" encoding="utf-8"?>
<sst xmlns="http://schemas.openxmlformats.org/spreadsheetml/2006/main" count="48" uniqueCount="36">
  <si>
    <t>Cash Budget</t>
  </si>
  <si>
    <t>Jul</t>
  </si>
  <si>
    <t>Total</t>
  </si>
  <si>
    <t>Beginning cash balance</t>
  </si>
  <si>
    <t>Cash from operations</t>
  </si>
  <si>
    <t>Total Available Cash</t>
  </si>
  <si>
    <t>Less:</t>
  </si>
  <si>
    <t xml:space="preserve">   Capital expenditures</t>
  </si>
  <si>
    <t xml:space="preserve">   Interest</t>
  </si>
  <si>
    <t xml:space="preserve">   Dividends</t>
  </si>
  <si>
    <t xml:space="preserve">   Debt retirement</t>
  </si>
  <si>
    <t xml:space="preserve">   Other</t>
  </si>
  <si>
    <t xml:space="preserve">   Total Disbursements</t>
  </si>
  <si>
    <t>Cash Balance (Deficit)</t>
  </si>
  <si>
    <t>Add:</t>
  </si>
  <si>
    <t xml:space="preserve">   Short-term loans</t>
  </si>
  <si>
    <t xml:space="preserve">   Long-term loans</t>
  </si>
  <si>
    <t xml:space="preserve">   Capital stock issues</t>
  </si>
  <si>
    <t xml:space="preserve">   Total Additions</t>
  </si>
  <si>
    <t>Ending Cash Balance</t>
  </si>
  <si>
    <t>MONTH TABLE: DO NOT CHANGE</t>
  </si>
  <si>
    <t>Jan</t>
  </si>
  <si>
    <t>Feb</t>
  </si>
  <si>
    <t>Mar</t>
  </si>
  <si>
    <t>Apr</t>
  </si>
  <si>
    <t>May</t>
  </si>
  <si>
    <t>Jun</t>
  </si>
  <si>
    <t>Aug</t>
  </si>
  <si>
    <t>Sep</t>
  </si>
  <si>
    <t>Oct</t>
  </si>
  <si>
    <t>Nov</t>
  </si>
  <si>
    <t>Dec</t>
  </si>
  <si>
    <t>Introduction</t>
  </si>
  <si>
    <t>Content</t>
  </si>
  <si>
    <t xml:space="preserve">For (Month, Year) Through (Month, Year) </t>
  </si>
  <si>
    <t>Use this template to plan your business's cash flow. The template provides data entry areas for cash inflows and outflows from both operations and financing. 
The beginning cash balance is entered in the first month and calculated for all subsequent months. Note that the total column summarizes the entire year, from the first month's beginning balance to the last month's ending balance. 
Change the starting month by typing the first three letters of the month at the top of the first column. The other month headings will be calculated by formulas.</t>
  </si>
</sst>
</file>

<file path=xl/styles.xml><?xml version="1.0" encoding="utf-8"?>
<styleSheet xmlns="http://schemas.openxmlformats.org/spreadsheetml/2006/main">
  <numFmts count="10">
    <numFmt numFmtId="5" formatCode="&quot;$&quot;#,##0_);\(&quot;$&quot;#,##0\)"/>
    <numFmt numFmtId="6" formatCode="&quot;$&quot;#,##0_);[Red]\(&quot;$&quot;#,##0\)"/>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s>
  <fonts count="40">
    <font>
      <sz val="10"/>
      <name val="Arial"/>
    </font>
    <font>
      <sz val="10"/>
      <name val="Arial"/>
      <family val="2"/>
    </font>
    <font>
      <sz val="10"/>
      <name val="Arial"/>
      <family val="2"/>
    </font>
    <font>
      <sz val="10"/>
      <color indexed="8"/>
      <name val="Arial"/>
      <family val="2"/>
    </font>
    <font>
      <b/>
      <sz val="26"/>
      <color indexed="9"/>
      <name val="Arial"/>
      <family val="2"/>
    </font>
    <font>
      <b/>
      <sz val="14"/>
      <color indexed="8"/>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12"/>
      <color indexed="8"/>
      <name val="Arial"/>
      <family val="2"/>
    </font>
    <font>
      <sz val="10"/>
      <color theme="0"/>
      <name val="Arial"/>
      <family val="2"/>
    </font>
    <font>
      <b/>
      <sz val="26"/>
      <color theme="2" tint="-0.749992370372631"/>
      <name val="Bernard MT Condensed"/>
      <family val="1"/>
    </font>
    <font>
      <b/>
      <sz val="22"/>
      <color theme="1"/>
      <name val="Calibri"/>
      <family val="2"/>
      <scheme val="minor"/>
    </font>
  </fonts>
  <fills count="36">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3"/>
        <bgColor indexed="13"/>
      </patternFill>
    </fill>
    <fill>
      <patternFill patternType="solid">
        <fgColor theme="2" tint="-0.749992370372631"/>
        <bgColor indexed="9"/>
      </patternFill>
    </fill>
    <fill>
      <patternFill patternType="solid">
        <fgColor theme="2" tint="-0.749992370372631"/>
        <bgColor indexed="26"/>
      </patternFill>
    </fill>
    <fill>
      <patternFill patternType="solid">
        <fgColor theme="6" tint="-0.249977111117893"/>
        <bgColor indexed="9"/>
      </patternFill>
    </fill>
    <fill>
      <patternFill patternType="solid">
        <fgColor theme="6" tint="0.39997558519241921"/>
        <bgColor indexed="26"/>
      </patternFill>
    </fill>
    <fill>
      <patternFill patternType="solid">
        <fgColor theme="6" tint="0.79998168889431442"/>
        <bgColor indexed="26"/>
      </patternFill>
    </fill>
    <fill>
      <patternFill patternType="solid">
        <fgColor theme="6" tint="0.79998168889431442"/>
        <bgColor indexed="9"/>
      </patternFill>
    </fill>
    <fill>
      <patternFill patternType="solid">
        <fgColor theme="2" tint="-0.249977111117893"/>
        <bgColor indexed="9"/>
      </patternFill>
    </fill>
    <fill>
      <patternFill patternType="solid">
        <fgColor theme="2" tint="-0.249977111117893"/>
        <bgColor indexed="26"/>
      </patternFill>
    </fill>
  </fills>
  <borders count="27">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medium">
        <color indexed="8"/>
      </bottom>
      <diagonal/>
    </border>
  </borders>
  <cellStyleXfs count="75">
    <xf numFmtId="0" fontId="0" fillId="0" borderId="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37" fontId="7" fillId="16" borderId="1" applyBorder="0" applyProtection="0">
      <alignment vertical="center"/>
    </xf>
    <xf numFmtId="0" fontId="24" fillId="17" borderId="0" applyNumberFormat="0" applyBorder="0" applyAlignment="0" applyProtection="0"/>
    <xf numFmtId="5" fontId="8" fillId="0" borderId="2">
      <protection locked="0"/>
    </xf>
    <xf numFmtId="0" fontId="9" fillId="18" borderId="0" applyBorder="0">
      <alignment horizontal="left" vertical="center" indent="1"/>
    </xf>
    <xf numFmtId="0" fontId="25" fillId="4" borderId="3" applyNumberFormat="0" applyAlignment="0" applyProtection="0"/>
    <xf numFmtId="0" fontId="26" fillId="19" borderId="4" applyNumberFormat="0" applyAlignment="0" applyProtection="0"/>
    <xf numFmtId="3" fontId="1" fillId="0" borderId="0" applyFont="0" applyFill="0" applyBorder="0" applyAlignment="0" applyProtection="0"/>
    <xf numFmtId="5" fontId="1" fillId="0" borderId="0" applyFont="0" applyFill="0" applyBorder="0" applyAlignment="0" applyProtection="0"/>
    <xf numFmtId="0" fontId="10" fillId="0" borderId="5"/>
    <xf numFmtId="4" fontId="8" fillId="20" borderId="5">
      <protection locked="0"/>
    </xf>
    <xf numFmtId="0"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27" fillId="0" borderId="0" applyNumberFormat="0" applyFill="0" applyBorder="0" applyAlignment="0" applyProtection="0"/>
    <xf numFmtId="2" fontId="1" fillId="0" borderId="0" applyFont="0" applyFill="0" applyBorder="0" applyAlignment="0" applyProtection="0"/>
    <xf numFmtId="0" fontId="28" fillId="6" borderId="0" applyNumberFormat="0" applyBorder="0" applyAlignment="0" applyProtection="0"/>
    <xf numFmtId="4" fontId="8" fillId="21" borderId="5"/>
    <xf numFmtId="43" fontId="11" fillId="0" borderId="6"/>
    <xf numFmtId="37" fontId="12" fillId="22" borderId="2" applyBorder="0">
      <alignment horizontal="left" vertical="center" indent="1"/>
    </xf>
    <xf numFmtId="37" fontId="13" fillId="23" borderId="7" applyFill="0">
      <alignment vertical="center"/>
    </xf>
    <xf numFmtId="0" fontId="13" fillId="24" borderId="8" applyNumberFormat="0">
      <alignment horizontal="left" vertical="top" indent="1"/>
    </xf>
    <xf numFmtId="0" fontId="13" fillId="16" borderId="0" applyBorder="0">
      <alignment horizontal="left" vertical="center" indent="1"/>
    </xf>
    <xf numFmtId="0" fontId="13" fillId="0" borderId="8" applyNumberFormat="0" applyFill="0">
      <alignment horizontal="centerContinuous" vertical="top"/>
    </xf>
    <xf numFmtId="0" fontId="14" fillId="0" borderId="0" applyNumberFormat="0" applyFont="0" applyFill="0" applyAlignment="0" applyProtection="0"/>
    <xf numFmtId="0" fontId="15" fillId="0" borderId="0" applyNumberFormat="0" applyFon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alignment vertical="top"/>
      <protection locked="0"/>
    </xf>
    <xf numFmtId="0" fontId="30" fillId="10" borderId="3" applyNumberFormat="0" applyAlignment="0" applyProtection="0"/>
    <xf numFmtId="43" fontId="11" fillId="0" borderId="10"/>
    <xf numFmtId="0" fontId="31" fillId="0" borderId="11" applyNumberFormat="0" applyFill="0" applyAlignment="0" applyProtection="0"/>
    <xf numFmtId="44" fontId="11" fillId="0" borderId="12"/>
    <xf numFmtId="0" fontId="32" fillId="7" borderId="0" applyNumberFormat="0" applyBorder="0" applyAlignment="0" applyProtection="0"/>
    <xf numFmtId="0" fontId="16" fillId="23" borderId="0">
      <alignment horizontal="left" wrapText="1" indent="1"/>
    </xf>
    <xf numFmtId="37" fontId="7" fillId="16" borderId="13" applyBorder="0">
      <alignment horizontal="left" vertical="center" indent="2"/>
    </xf>
    <xf numFmtId="0" fontId="17" fillId="0" borderId="0"/>
    <xf numFmtId="0" fontId="1" fillId="7" borderId="14" applyNumberFormat="0" applyFont="0" applyAlignment="0" applyProtection="0"/>
    <xf numFmtId="0" fontId="33" fillId="4" borderId="15" applyNumberFormat="0" applyAlignment="0" applyProtection="0"/>
    <xf numFmtId="169" fontId="18" fillId="25" borderId="16"/>
    <xf numFmtId="168" fontId="18" fillId="0" borderId="16" applyFont="0" applyFill="0" applyBorder="0" applyAlignment="0" applyProtection="0">
      <protection locked="0"/>
    </xf>
    <xf numFmtId="2" fontId="19" fillId="0" borderId="0">
      <protection locked="0"/>
    </xf>
    <xf numFmtId="0" fontId="1" fillId="26" borderId="0"/>
    <xf numFmtId="49" fontId="1" fillId="0" borderId="0" applyFont="0" applyFill="0" applyBorder="0" applyAlignment="0" applyProtection="0"/>
    <xf numFmtId="0" fontId="34" fillId="0" borderId="0" applyNumberFormat="0" applyFill="0" applyBorder="0" applyAlignment="0" applyProtection="0"/>
    <xf numFmtId="0" fontId="20" fillId="0" borderId="0">
      <alignment horizontal="right"/>
    </xf>
    <xf numFmtId="0" fontId="21" fillId="0" borderId="0"/>
    <xf numFmtId="0" fontId="1" fillId="0" borderId="17" applyNumberFormat="0" applyFon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35" fillId="0" borderId="0" applyNumberFormat="0" applyFill="0" applyBorder="0" applyAlignment="0" applyProtection="0"/>
  </cellStyleXfs>
  <cellXfs count="32">
    <xf numFmtId="0" fontId="0" fillId="0" borderId="0" xfId="0"/>
    <xf numFmtId="0" fontId="3" fillId="24" borderId="0" xfId="0" applyFont="1" applyFill="1" applyAlignment="1" applyProtection="1">
      <alignment horizontal="centerContinuous"/>
    </xf>
    <xf numFmtId="0" fontId="2" fillId="0" borderId="0" xfId="0" applyFont="1" applyProtection="1"/>
    <xf numFmtId="0" fontId="3" fillId="24" borderId="0" xfId="0" applyFont="1" applyFill="1" applyProtection="1"/>
    <xf numFmtId="0" fontId="2" fillId="27" borderId="18" xfId="0" applyFont="1" applyFill="1" applyBorder="1" applyAlignment="1" applyProtection="1">
      <alignment horizontal="centerContinuous"/>
    </xf>
    <xf numFmtId="0" fontId="2" fillId="27" borderId="19" xfId="0" applyFont="1" applyFill="1" applyBorder="1" applyAlignment="1" applyProtection="1">
      <alignment horizontal="centerContinuous"/>
    </xf>
    <xf numFmtId="0" fontId="2" fillId="27" borderId="20" xfId="0" applyFont="1" applyFill="1" applyBorder="1" applyAlignment="1" applyProtection="1">
      <alignment horizontal="centerContinuous"/>
    </xf>
    <xf numFmtId="0" fontId="2" fillId="27" borderId="21" xfId="0" applyFont="1" applyFill="1" applyBorder="1" applyAlignment="1" applyProtection="1">
      <alignment horizontal="right"/>
    </xf>
    <xf numFmtId="0" fontId="2" fillId="27" borderId="0" xfId="0" applyFont="1" applyFill="1" applyAlignment="1" applyProtection="1">
      <alignment horizontal="right"/>
    </xf>
    <xf numFmtId="0" fontId="2" fillId="27" borderId="22" xfId="0" applyFont="1" applyFill="1" applyBorder="1" applyAlignment="1" applyProtection="1">
      <alignment horizontal="right"/>
    </xf>
    <xf numFmtId="0" fontId="2" fillId="27" borderId="23" xfId="0" applyFont="1" applyFill="1" applyBorder="1" applyProtection="1"/>
    <xf numFmtId="0" fontId="2" fillId="27" borderId="24" xfId="0" applyFont="1" applyFill="1" applyBorder="1" applyProtection="1"/>
    <xf numFmtId="0" fontId="2" fillId="27" borderId="25" xfId="0" applyFont="1" applyFill="1" applyBorder="1" applyProtection="1"/>
    <xf numFmtId="0" fontId="36" fillId="32" borderId="26" xfId="0" applyFont="1" applyFill="1" applyBorder="1" applyAlignment="1" applyProtection="1">
      <alignment horizontal="center" vertical="center"/>
      <protection locked="0"/>
    </xf>
    <xf numFmtId="0" fontId="36" fillId="33" borderId="26" xfId="0" applyFont="1" applyFill="1" applyBorder="1" applyAlignment="1" applyProtection="1">
      <alignment horizontal="center" vertical="center"/>
    </xf>
    <xf numFmtId="0" fontId="37" fillId="28" borderId="0" xfId="0" applyFont="1" applyFill="1" applyProtection="1"/>
    <xf numFmtId="6" fontId="37" fillId="29" borderId="0" xfId="0" applyNumberFormat="1" applyFont="1" applyFill="1" applyAlignment="1" applyProtection="1">
      <alignment horizontal="center"/>
      <protection locked="0"/>
    </xf>
    <xf numFmtId="6" fontId="37" fillId="28" borderId="0" xfId="0" applyNumberFormat="1" applyFont="1" applyFill="1" applyAlignment="1" applyProtection="1">
      <alignment horizontal="center"/>
    </xf>
    <xf numFmtId="0" fontId="3" fillId="34" borderId="0" xfId="0" applyFont="1" applyFill="1" applyProtection="1"/>
    <xf numFmtId="6" fontId="3" fillId="35" borderId="0" xfId="0" applyNumberFormat="1" applyFont="1" applyFill="1" applyAlignment="1" applyProtection="1">
      <alignment horizontal="center"/>
      <protection locked="0"/>
    </xf>
    <xf numFmtId="6" fontId="3" fillId="34" borderId="0" xfId="0" applyNumberFormat="1" applyFont="1" applyFill="1" applyAlignment="1" applyProtection="1">
      <alignment horizontal="center"/>
    </xf>
    <xf numFmtId="0" fontId="39" fillId="0" borderId="0" xfId="0" applyFont="1" applyAlignment="1"/>
    <xf numFmtId="0" fontId="0" fillId="0" borderId="0" xfId="0" applyAlignment="1"/>
    <xf numFmtId="0" fontId="38" fillId="0" borderId="0" xfId="0" applyFont="1" applyAlignment="1">
      <alignment vertical="center" wrapText="1"/>
    </xf>
    <xf numFmtId="0" fontId="39" fillId="0" borderId="0" xfId="0" applyFont="1" applyAlignment="1">
      <alignment horizontal="center"/>
    </xf>
    <xf numFmtId="0" fontId="1" fillId="0" borderId="0" xfId="0" applyFont="1" applyAlignment="1">
      <alignment horizontal="left" vertical="top" wrapText="1"/>
    </xf>
    <xf numFmtId="0" fontId="0" fillId="0" borderId="0" xfId="0" applyAlignment="1">
      <alignment horizontal="left" vertical="top" wrapText="1"/>
    </xf>
    <xf numFmtId="0" fontId="39" fillId="0" borderId="0" xfId="0" applyFont="1" applyAlignment="1">
      <alignment horizontal="left"/>
    </xf>
    <xf numFmtId="0" fontId="6" fillId="0" borderId="0" xfId="52" applyFont="1" applyAlignment="1" applyProtection="1">
      <alignment horizontal="center" vertical="center"/>
      <protection hidden="1"/>
    </xf>
    <xf numFmtId="0" fontId="6" fillId="0" borderId="0" xfId="52" applyAlignment="1" applyProtection="1">
      <alignment horizontal="center" vertical="center"/>
      <protection hidden="1"/>
    </xf>
    <xf numFmtId="0" fontId="4" fillId="30" borderId="0" xfId="0" applyFont="1" applyFill="1" applyAlignment="1" applyProtection="1">
      <alignment horizontal="center"/>
    </xf>
    <xf numFmtId="0" fontId="5" fillId="31" borderId="0" xfId="0" applyFont="1" applyFill="1" applyAlignment="1" applyProtection="1">
      <alignment horizontal="center"/>
      <protection locked="0"/>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Cash</a:t>
            </a:r>
            <a:r>
              <a:rPr lang="en-US" baseline="0"/>
              <a:t> Budget Analysis </a:t>
            </a:r>
            <a:endParaRPr lang="en-US"/>
          </a:p>
        </c:rich>
      </c:tx>
      <c:layout/>
    </c:title>
    <c:plotArea>
      <c:layout/>
      <c:barChart>
        <c:barDir val="col"/>
        <c:grouping val="stacked"/>
        <c:ser>
          <c:idx val="0"/>
          <c:order val="0"/>
          <c:tx>
            <c:strRef>
              <c:f>'Cash Budget'!$B$8</c:f>
              <c:strCache>
                <c:ptCount val="1"/>
                <c:pt idx="0">
                  <c:v>Beginning cash balance</c:v>
                </c:pt>
              </c:strCache>
            </c:strRef>
          </c:tx>
          <c:cat>
            <c:strRef>
              <c:f>'Cash Budget'!$C$7:$P$7</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3">
                  <c:v>Total</c:v>
                </c:pt>
              </c:strCache>
            </c:strRef>
          </c:cat>
          <c:val>
            <c:numRef>
              <c:f>'Cash Budget'!$C$8:$P$8</c:f>
              <c:numCache>
                <c:formatCode>"$"#,##0_);[Red]\("$"#,##0\)</c:formatCode>
                <c:ptCount val="14"/>
                <c:pt idx="0">
                  <c:v>935</c:v>
                </c:pt>
                <c:pt idx="1">
                  <c:v>891</c:v>
                </c:pt>
                <c:pt idx="2">
                  <c:v>928</c:v>
                </c:pt>
                <c:pt idx="3">
                  <c:v>895</c:v>
                </c:pt>
                <c:pt idx="4">
                  <c:v>889</c:v>
                </c:pt>
                <c:pt idx="5">
                  <c:v>939</c:v>
                </c:pt>
                <c:pt idx="6">
                  <c:v>952</c:v>
                </c:pt>
                <c:pt idx="7">
                  <c:v>927</c:v>
                </c:pt>
                <c:pt idx="8">
                  <c:v>920</c:v>
                </c:pt>
                <c:pt idx="9">
                  <c:v>909</c:v>
                </c:pt>
                <c:pt idx="10">
                  <c:v>977</c:v>
                </c:pt>
                <c:pt idx="11">
                  <c:v>927</c:v>
                </c:pt>
                <c:pt idx="13">
                  <c:v>935</c:v>
                </c:pt>
              </c:numCache>
            </c:numRef>
          </c:val>
        </c:ser>
        <c:ser>
          <c:idx val="1"/>
          <c:order val="1"/>
          <c:tx>
            <c:strRef>
              <c:f>'Cash Budget'!$B$9</c:f>
              <c:strCache>
                <c:ptCount val="1"/>
                <c:pt idx="0">
                  <c:v>Cash from operations</c:v>
                </c:pt>
              </c:strCache>
            </c:strRef>
          </c:tx>
          <c:cat>
            <c:strRef>
              <c:f>'Cash Budget'!$C$7:$P$7</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3">
                  <c:v>Total</c:v>
                </c:pt>
              </c:strCache>
            </c:strRef>
          </c:cat>
          <c:val>
            <c:numRef>
              <c:f>'Cash Budget'!$C$9:$P$9</c:f>
              <c:numCache>
                <c:formatCode>"$"#,##0_);[Red]\("$"#,##0\)</c:formatCode>
                <c:ptCount val="14"/>
                <c:pt idx="0">
                  <c:v>125</c:v>
                </c:pt>
                <c:pt idx="1">
                  <c:v>218</c:v>
                </c:pt>
                <c:pt idx="2">
                  <c:v>141</c:v>
                </c:pt>
                <c:pt idx="3">
                  <c:v>156</c:v>
                </c:pt>
                <c:pt idx="4">
                  <c:v>211</c:v>
                </c:pt>
                <c:pt idx="5">
                  <c:v>161</c:v>
                </c:pt>
                <c:pt idx="6">
                  <c:v>155</c:v>
                </c:pt>
                <c:pt idx="7">
                  <c:v>187</c:v>
                </c:pt>
                <c:pt idx="8">
                  <c:v>167</c:v>
                </c:pt>
                <c:pt idx="9">
                  <c:v>246</c:v>
                </c:pt>
                <c:pt idx="10">
                  <c:v>132</c:v>
                </c:pt>
                <c:pt idx="11">
                  <c:v>184</c:v>
                </c:pt>
                <c:pt idx="13">
                  <c:v>2083</c:v>
                </c:pt>
              </c:numCache>
            </c:numRef>
          </c:val>
        </c:ser>
        <c:ser>
          <c:idx val="2"/>
          <c:order val="2"/>
          <c:tx>
            <c:strRef>
              <c:f>'Cash Budget'!$B$10</c:f>
              <c:strCache>
                <c:ptCount val="1"/>
                <c:pt idx="0">
                  <c:v>Total Available Cash</c:v>
                </c:pt>
              </c:strCache>
            </c:strRef>
          </c:tx>
          <c:cat>
            <c:strRef>
              <c:f>'Cash Budget'!$C$7:$P$7</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3">
                  <c:v>Total</c:v>
                </c:pt>
              </c:strCache>
            </c:strRef>
          </c:cat>
          <c:val>
            <c:numRef>
              <c:f>'Cash Budget'!$C$10:$P$10</c:f>
              <c:numCache>
                <c:formatCode>"$"#,##0_);[Red]\("$"#,##0\)</c:formatCode>
                <c:ptCount val="14"/>
                <c:pt idx="0">
                  <c:v>1060</c:v>
                </c:pt>
                <c:pt idx="1">
                  <c:v>1109</c:v>
                </c:pt>
                <c:pt idx="2">
                  <c:v>1069</c:v>
                </c:pt>
                <c:pt idx="3">
                  <c:v>1051</c:v>
                </c:pt>
                <c:pt idx="4">
                  <c:v>1100</c:v>
                </c:pt>
                <c:pt idx="5">
                  <c:v>1100</c:v>
                </c:pt>
                <c:pt idx="6">
                  <c:v>1107</c:v>
                </c:pt>
                <c:pt idx="7">
                  <c:v>1114</c:v>
                </c:pt>
                <c:pt idx="8">
                  <c:v>1087</c:v>
                </c:pt>
                <c:pt idx="9">
                  <c:v>1155</c:v>
                </c:pt>
                <c:pt idx="10">
                  <c:v>1109</c:v>
                </c:pt>
                <c:pt idx="11">
                  <c:v>1111</c:v>
                </c:pt>
                <c:pt idx="13">
                  <c:v>3018</c:v>
                </c:pt>
              </c:numCache>
            </c:numRef>
          </c:val>
        </c:ser>
        <c:ser>
          <c:idx val="9"/>
          <c:order val="3"/>
          <c:tx>
            <c:strRef>
              <c:f>'Cash Budget'!$B$17</c:f>
              <c:strCache>
                <c:ptCount val="1"/>
                <c:pt idx="0">
                  <c:v>   Total Disbursements</c:v>
                </c:pt>
              </c:strCache>
            </c:strRef>
          </c:tx>
          <c:cat>
            <c:strRef>
              <c:f>'Cash Budget'!$C$7:$P$7</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3">
                  <c:v>Total</c:v>
                </c:pt>
              </c:strCache>
            </c:strRef>
          </c:cat>
          <c:val>
            <c:numRef>
              <c:f>'Cash Budget'!$C$17:$P$17</c:f>
              <c:numCache>
                <c:formatCode>"$"#,##0_);[Red]\("$"#,##0\)</c:formatCode>
                <c:ptCount val="14"/>
                <c:pt idx="0">
                  <c:v>185</c:v>
                </c:pt>
                <c:pt idx="1">
                  <c:v>184</c:v>
                </c:pt>
                <c:pt idx="2">
                  <c:v>180</c:v>
                </c:pt>
                <c:pt idx="3">
                  <c:v>168</c:v>
                </c:pt>
                <c:pt idx="4">
                  <c:v>171</c:v>
                </c:pt>
                <c:pt idx="5">
                  <c:v>157</c:v>
                </c:pt>
                <c:pt idx="6">
                  <c:v>188</c:v>
                </c:pt>
                <c:pt idx="7">
                  <c:v>198</c:v>
                </c:pt>
                <c:pt idx="8">
                  <c:v>190</c:v>
                </c:pt>
                <c:pt idx="9">
                  <c:v>187</c:v>
                </c:pt>
                <c:pt idx="10">
                  <c:v>186</c:v>
                </c:pt>
                <c:pt idx="11">
                  <c:v>199</c:v>
                </c:pt>
                <c:pt idx="13">
                  <c:v>2193</c:v>
                </c:pt>
              </c:numCache>
            </c:numRef>
          </c:val>
        </c:ser>
        <c:ser>
          <c:idx val="10"/>
          <c:order val="4"/>
          <c:tx>
            <c:strRef>
              <c:f>'Cash Budget'!$B$18</c:f>
              <c:strCache>
                <c:ptCount val="1"/>
                <c:pt idx="0">
                  <c:v>Cash Balance (Deficit)</c:v>
                </c:pt>
              </c:strCache>
            </c:strRef>
          </c:tx>
          <c:cat>
            <c:strRef>
              <c:f>'Cash Budget'!$C$7:$P$7</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3">
                  <c:v>Total</c:v>
                </c:pt>
              </c:strCache>
            </c:strRef>
          </c:cat>
          <c:val>
            <c:numRef>
              <c:f>'Cash Budget'!$C$18:$P$18</c:f>
              <c:numCache>
                <c:formatCode>"$"#,##0_);[Red]\("$"#,##0\)</c:formatCode>
                <c:ptCount val="14"/>
                <c:pt idx="0">
                  <c:v>875</c:v>
                </c:pt>
                <c:pt idx="1">
                  <c:v>925</c:v>
                </c:pt>
                <c:pt idx="2">
                  <c:v>889</c:v>
                </c:pt>
                <c:pt idx="3">
                  <c:v>883</c:v>
                </c:pt>
                <c:pt idx="4">
                  <c:v>929</c:v>
                </c:pt>
                <c:pt idx="5">
                  <c:v>943</c:v>
                </c:pt>
                <c:pt idx="6">
                  <c:v>919</c:v>
                </c:pt>
                <c:pt idx="7">
                  <c:v>916</c:v>
                </c:pt>
                <c:pt idx="8">
                  <c:v>897</c:v>
                </c:pt>
                <c:pt idx="9">
                  <c:v>968</c:v>
                </c:pt>
                <c:pt idx="10">
                  <c:v>923</c:v>
                </c:pt>
                <c:pt idx="11">
                  <c:v>912</c:v>
                </c:pt>
                <c:pt idx="13">
                  <c:v>825</c:v>
                </c:pt>
              </c:numCache>
            </c:numRef>
          </c:val>
        </c:ser>
        <c:ser>
          <c:idx val="15"/>
          <c:order val="5"/>
          <c:tx>
            <c:strRef>
              <c:f>'Cash Budget'!$B$23</c:f>
              <c:strCache>
                <c:ptCount val="1"/>
                <c:pt idx="0">
                  <c:v>   Total Additions</c:v>
                </c:pt>
              </c:strCache>
            </c:strRef>
          </c:tx>
          <c:cat>
            <c:strRef>
              <c:f>'Cash Budget'!$C$7:$P$7</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3">
                  <c:v>Total</c:v>
                </c:pt>
              </c:strCache>
            </c:strRef>
          </c:cat>
          <c:val>
            <c:numRef>
              <c:f>'Cash Budget'!$C$23:$P$23</c:f>
              <c:numCache>
                <c:formatCode>"$"#,##0_);[Red]\("$"#,##0\)</c:formatCode>
                <c:ptCount val="14"/>
                <c:pt idx="0">
                  <c:v>16</c:v>
                </c:pt>
                <c:pt idx="1">
                  <c:v>3</c:v>
                </c:pt>
                <c:pt idx="2">
                  <c:v>6</c:v>
                </c:pt>
                <c:pt idx="3">
                  <c:v>6</c:v>
                </c:pt>
                <c:pt idx="4">
                  <c:v>10</c:v>
                </c:pt>
                <c:pt idx="5">
                  <c:v>9</c:v>
                </c:pt>
                <c:pt idx="6">
                  <c:v>8</c:v>
                </c:pt>
                <c:pt idx="7">
                  <c:v>4</c:v>
                </c:pt>
                <c:pt idx="8">
                  <c:v>12</c:v>
                </c:pt>
                <c:pt idx="9">
                  <c:v>9</c:v>
                </c:pt>
                <c:pt idx="10">
                  <c:v>4</c:v>
                </c:pt>
                <c:pt idx="11">
                  <c:v>5</c:v>
                </c:pt>
                <c:pt idx="13">
                  <c:v>92</c:v>
                </c:pt>
              </c:numCache>
            </c:numRef>
          </c:val>
        </c:ser>
        <c:ser>
          <c:idx val="16"/>
          <c:order val="6"/>
          <c:tx>
            <c:strRef>
              <c:f>'Cash Budget'!$B$24</c:f>
              <c:strCache>
                <c:ptCount val="1"/>
                <c:pt idx="0">
                  <c:v>Ending Cash Balance</c:v>
                </c:pt>
              </c:strCache>
            </c:strRef>
          </c:tx>
          <c:cat>
            <c:strRef>
              <c:f>'Cash Budget'!$C$7:$P$7</c:f>
              <c:strCache>
                <c:ptCount val="14"/>
                <c:pt idx="0">
                  <c:v>Jan</c:v>
                </c:pt>
                <c:pt idx="1">
                  <c:v>Feb</c:v>
                </c:pt>
                <c:pt idx="2">
                  <c:v>Mar</c:v>
                </c:pt>
                <c:pt idx="3">
                  <c:v>Apr</c:v>
                </c:pt>
                <c:pt idx="4">
                  <c:v>May</c:v>
                </c:pt>
                <c:pt idx="5">
                  <c:v>Jun</c:v>
                </c:pt>
                <c:pt idx="6">
                  <c:v>Jul</c:v>
                </c:pt>
                <c:pt idx="7">
                  <c:v>Aug</c:v>
                </c:pt>
                <c:pt idx="8">
                  <c:v>Sep</c:v>
                </c:pt>
                <c:pt idx="9">
                  <c:v>Oct</c:v>
                </c:pt>
                <c:pt idx="10">
                  <c:v>Nov</c:v>
                </c:pt>
                <c:pt idx="11">
                  <c:v>Dec</c:v>
                </c:pt>
                <c:pt idx="13">
                  <c:v>Total</c:v>
                </c:pt>
              </c:strCache>
            </c:strRef>
          </c:cat>
          <c:val>
            <c:numRef>
              <c:f>'Cash Budget'!$C$24:$P$24</c:f>
              <c:numCache>
                <c:formatCode>"$"#,##0_);[Red]\("$"#,##0\)</c:formatCode>
                <c:ptCount val="14"/>
                <c:pt idx="0">
                  <c:v>891</c:v>
                </c:pt>
                <c:pt idx="1">
                  <c:v>928</c:v>
                </c:pt>
                <c:pt idx="2">
                  <c:v>895</c:v>
                </c:pt>
                <c:pt idx="3">
                  <c:v>889</c:v>
                </c:pt>
                <c:pt idx="4">
                  <c:v>939</c:v>
                </c:pt>
                <c:pt idx="5">
                  <c:v>952</c:v>
                </c:pt>
                <c:pt idx="6">
                  <c:v>927</c:v>
                </c:pt>
                <c:pt idx="7">
                  <c:v>920</c:v>
                </c:pt>
                <c:pt idx="8">
                  <c:v>909</c:v>
                </c:pt>
                <c:pt idx="9">
                  <c:v>977</c:v>
                </c:pt>
                <c:pt idx="10">
                  <c:v>927</c:v>
                </c:pt>
                <c:pt idx="11">
                  <c:v>917</c:v>
                </c:pt>
                <c:pt idx="13">
                  <c:v>917</c:v>
                </c:pt>
              </c:numCache>
            </c:numRef>
          </c:val>
        </c:ser>
        <c:dLbls/>
        <c:gapWidth val="55"/>
        <c:overlap val="100"/>
        <c:axId val="93267456"/>
        <c:axId val="93731072"/>
      </c:barChart>
      <c:catAx>
        <c:axId val="93267456"/>
        <c:scaling>
          <c:orientation val="minMax"/>
        </c:scaling>
        <c:axPos val="b"/>
        <c:majorTickMark val="none"/>
        <c:tickLblPos val="nextTo"/>
        <c:crossAx val="93731072"/>
        <c:crosses val="autoZero"/>
        <c:auto val="1"/>
        <c:lblAlgn val="ctr"/>
        <c:lblOffset val="100"/>
      </c:catAx>
      <c:valAx>
        <c:axId val="93731072"/>
        <c:scaling>
          <c:orientation val="minMax"/>
        </c:scaling>
        <c:axPos val="l"/>
        <c:majorGridlines/>
        <c:numFmt formatCode="&quot;$&quot;#,##0_);[Red]\(&quot;$&quot;#,##0\)" sourceLinked="1"/>
        <c:majorTickMark val="none"/>
        <c:tickLblPos val="nextTo"/>
        <c:crossAx val="93267456"/>
        <c:crosses val="autoZero"/>
        <c:crossBetween val="between"/>
      </c:valAx>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Cash Budget'!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10</xdr:row>
      <xdr:rowOff>76200</xdr:rowOff>
    </xdr:from>
    <xdr:to>
      <xdr:col>9</xdr:col>
      <xdr:colOff>57150</xdr:colOff>
      <xdr:row>13</xdr:row>
      <xdr:rowOff>66675</xdr:rowOff>
    </xdr:to>
    <xdr:sp macro="" textlink="">
      <xdr:nvSpPr>
        <xdr:cNvPr id="3" name="Rounded Rectangle 2">
          <a:hlinkClick xmlns:r="http://schemas.openxmlformats.org/officeDocument/2006/relationships" r:id="rId1"/>
        </xdr:cNvPr>
        <xdr:cNvSpPr/>
      </xdr:nvSpPr>
      <xdr:spPr>
        <a:xfrm>
          <a:off x="8534400" y="1895475"/>
          <a:ext cx="1276350" cy="476250"/>
        </a:xfrm>
        <a:prstGeom prst="roundRect">
          <a:avLst/>
        </a:prstGeom>
        <a:solidFill>
          <a:schemeClr val="accent3">
            <a:lumMod val="75000"/>
          </a:schemeClr>
        </a:solidFill>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n-US" sz="1100" baseline="0"/>
            <a:t>Cash Budget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285750</xdr:colOff>
      <xdr:row>1</xdr:row>
      <xdr:rowOff>57150</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0050" cy="219075"/>
        </a:xfrm>
        <a:prstGeom prst="rect">
          <a:avLst/>
        </a:prstGeom>
        <a:noFill/>
        <a:ln w="1">
          <a:noFill/>
          <a:miter lim="800000"/>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561974</xdr:colOff>
      <xdr:row>28</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6:R27"/>
  <sheetViews>
    <sheetView workbookViewId="0">
      <selection activeCell="A28" sqref="A28"/>
    </sheetView>
  </sheetViews>
  <sheetFormatPr defaultRowHeight="12.75"/>
  <sheetData>
    <row r="6" spans="1:18" ht="12.75" customHeight="1">
      <c r="E6" s="23"/>
      <c r="F6" s="23"/>
      <c r="G6" s="23"/>
      <c r="H6" s="23"/>
      <c r="I6" s="23"/>
      <c r="J6" s="23"/>
    </row>
    <row r="7" spans="1:18" ht="12.75" customHeight="1">
      <c r="E7" s="23"/>
      <c r="F7" s="23"/>
      <c r="G7" s="23"/>
      <c r="H7" s="23"/>
      <c r="I7" s="23"/>
      <c r="J7" s="23"/>
    </row>
    <row r="8" spans="1:18" ht="28.5" customHeight="1">
      <c r="E8" s="23"/>
      <c r="F8" s="23"/>
    </row>
    <row r="9" spans="1:18" ht="12.75" customHeight="1">
      <c r="B9" s="24" t="s">
        <v>32</v>
      </c>
      <c r="C9" s="24"/>
      <c r="D9" s="24"/>
      <c r="H9" s="27" t="s">
        <v>33</v>
      </c>
      <c r="I9" s="27"/>
      <c r="J9" s="21"/>
      <c r="K9" s="21"/>
      <c r="L9" s="21"/>
      <c r="R9" s="21"/>
    </row>
    <row r="10" spans="1:18" ht="12.75" customHeight="1">
      <c r="B10" s="24"/>
      <c r="C10" s="24"/>
      <c r="D10" s="24"/>
      <c r="H10" s="27"/>
      <c r="I10" s="27"/>
      <c r="J10" s="21"/>
      <c r="K10" s="21"/>
      <c r="L10" s="21"/>
      <c r="R10" s="21"/>
    </row>
    <row r="11" spans="1:18" ht="12.75" customHeight="1">
      <c r="B11" s="24"/>
      <c r="C11" s="24"/>
      <c r="D11" s="24"/>
      <c r="K11" s="21"/>
      <c r="L11" s="21"/>
    </row>
    <row r="12" spans="1:18" ht="12.75" customHeight="1">
      <c r="A12" s="25" t="s">
        <v>35</v>
      </c>
      <c r="B12" s="26"/>
      <c r="C12" s="26"/>
      <c r="D12" s="26"/>
      <c r="E12" s="26"/>
      <c r="K12" s="21"/>
      <c r="L12" s="21"/>
    </row>
    <row r="13" spans="1:18" ht="12.75" customHeight="1">
      <c r="A13" s="26"/>
      <c r="B13" s="26"/>
      <c r="C13" s="26"/>
      <c r="D13" s="26"/>
      <c r="E13" s="26"/>
      <c r="K13" s="21"/>
      <c r="L13" s="21"/>
    </row>
    <row r="14" spans="1:18" ht="12.75" customHeight="1">
      <c r="A14" s="26"/>
      <c r="B14" s="26"/>
      <c r="C14" s="26"/>
      <c r="D14" s="26"/>
      <c r="E14" s="26"/>
      <c r="K14" s="21"/>
      <c r="L14" s="21"/>
    </row>
    <row r="15" spans="1:18" ht="12.75" customHeight="1">
      <c r="A15" s="26"/>
      <c r="B15" s="26"/>
      <c r="C15" s="26"/>
      <c r="D15" s="26"/>
      <c r="E15" s="26"/>
      <c r="G15" s="21"/>
      <c r="H15" s="21"/>
      <c r="I15" s="21"/>
      <c r="J15" s="21"/>
      <c r="K15" s="21"/>
      <c r="L15" s="21"/>
    </row>
    <row r="16" spans="1:18">
      <c r="A16" s="26"/>
      <c r="B16" s="26"/>
      <c r="C16" s="26"/>
      <c r="D16" s="26"/>
      <c r="E16" s="26"/>
    </row>
    <row r="17" spans="1:12">
      <c r="A17" s="26"/>
      <c r="B17" s="26"/>
      <c r="C17" s="26"/>
      <c r="D17" s="26"/>
      <c r="E17" s="26"/>
    </row>
    <row r="18" spans="1:12">
      <c r="A18" s="26"/>
      <c r="B18" s="26"/>
      <c r="C18" s="26"/>
      <c r="D18" s="26"/>
      <c r="E18" s="26"/>
    </row>
    <row r="19" spans="1:12">
      <c r="A19" s="26"/>
      <c r="B19" s="26"/>
      <c r="C19" s="26"/>
      <c r="D19" s="26"/>
      <c r="E19" s="26"/>
    </row>
    <row r="20" spans="1:12">
      <c r="A20" s="26"/>
      <c r="B20" s="26"/>
      <c r="C20" s="26"/>
      <c r="D20" s="26"/>
      <c r="E20" s="26"/>
    </row>
    <row r="21" spans="1:12">
      <c r="A21" s="26"/>
      <c r="B21" s="26"/>
      <c r="C21" s="26"/>
      <c r="D21" s="26"/>
      <c r="E21" s="26"/>
    </row>
    <row r="22" spans="1:12">
      <c r="A22" s="26"/>
      <c r="B22" s="26"/>
      <c r="C22" s="26"/>
      <c r="D22" s="26"/>
      <c r="E22" s="26"/>
      <c r="J22" s="22"/>
      <c r="K22" s="22"/>
      <c r="L22" s="22"/>
    </row>
    <row r="23" spans="1:12">
      <c r="A23" s="26"/>
      <c r="B23" s="26"/>
      <c r="C23" s="26"/>
      <c r="D23" s="26"/>
      <c r="E23" s="26"/>
      <c r="G23" s="22"/>
      <c r="H23" s="22"/>
      <c r="I23" s="22"/>
      <c r="J23" s="22"/>
      <c r="K23" s="22"/>
      <c r="L23" s="22"/>
    </row>
    <row r="24" spans="1:12">
      <c r="A24" s="26"/>
      <c r="B24" s="26"/>
      <c r="C24" s="26"/>
      <c r="D24" s="26"/>
      <c r="E24" s="26"/>
      <c r="G24" s="22"/>
      <c r="H24" s="22"/>
      <c r="I24" s="22"/>
      <c r="J24" s="22"/>
      <c r="K24" s="22"/>
      <c r="L24" s="22"/>
    </row>
    <row r="25" spans="1:12">
      <c r="A25" s="26"/>
      <c r="B25" s="26"/>
      <c r="C25" s="26"/>
      <c r="D25" s="26"/>
      <c r="E25" s="26"/>
      <c r="G25" s="22"/>
      <c r="H25" s="22"/>
      <c r="I25" s="22"/>
      <c r="J25" s="22"/>
      <c r="K25" s="22"/>
      <c r="L25" s="22"/>
    </row>
    <row r="26" spans="1:12">
      <c r="A26" s="26"/>
      <c r="B26" s="26"/>
      <c r="C26" s="26"/>
      <c r="D26" s="26"/>
      <c r="E26" s="26"/>
      <c r="G26" s="22"/>
      <c r="H26" s="22"/>
      <c r="I26" s="22"/>
      <c r="J26" s="22"/>
      <c r="K26" s="22"/>
      <c r="L26" s="22"/>
    </row>
    <row r="27" spans="1:12">
      <c r="A27" s="26"/>
      <c r="B27" s="26"/>
      <c r="C27" s="26"/>
      <c r="D27" s="26"/>
      <c r="E27" s="26"/>
      <c r="G27" s="22"/>
      <c r="H27" s="22"/>
      <c r="I27" s="22"/>
      <c r="J27" s="22"/>
      <c r="K27" s="22"/>
      <c r="L27" s="22"/>
    </row>
  </sheetData>
  <mergeCells count="3">
    <mergeCell ref="B9:D11"/>
    <mergeCell ref="A12:E27"/>
    <mergeCell ref="H9:I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56">
    <pageSetUpPr autoPageBreaks="0" fitToPage="1"/>
  </sheetPr>
  <dimension ref="B3:BA200"/>
  <sheetViews>
    <sheetView showGridLines="0" showRowColHeaders="0" tabSelected="1" zoomScaleNormal="85" workbookViewId="0">
      <selection activeCell="B23" sqref="B23"/>
    </sheetView>
  </sheetViews>
  <sheetFormatPr defaultRowHeight="12.75"/>
  <cols>
    <col min="1" max="1" width="1.7109375" style="2" customWidth="1"/>
    <col min="2" max="2" width="25" style="2" customWidth="1"/>
    <col min="3" max="14" width="8.85546875" style="2" customWidth="1"/>
    <col min="15" max="15" width="2" style="2" customWidth="1"/>
    <col min="16" max="16" width="8.85546875" style="2" customWidth="1"/>
    <col min="17" max="17" width="4.7109375" style="2" customWidth="1"/>
    <col min="18" max="16384" width="9.140625" style="2"/>
  </cols>
  <sheetData>
    <row r="3" spans="2:16">
      <c r="B3" s="1"/>
      <c r="C3" s="1"/>
      <c r="D3" s="1"/>
      <c r="E3" s="1"/>
      <c r="F3" s="1"/>
      <c r="G3" s="1"/>
      <c r="H3" s="1"/>
      <c r="I3" s="1"/>
      <c r="J3" s="1"/>
      <c r="K3" s="1"/>
      <c r="L3" s="1"/>
      <c r="M3" s="1"/>
      <c r="N3" s="1"/>
      <c r="O3" s="1"/>
      <c r="P3" s="1"/>
    </row>
    <row r="4" spans="2:16" ht="33.75">
      <c r="B4" s="30" t="s">
        <v>0</v>
      </c>
      <c r="C4" s="30"/>
      <c r="D4" s="30"/>
      <c r="E4" s="30"/>
      <c r="F4" s="30"/>
      <c r="G4" s="30"/>
      <c r="H4" s="30"/>
      <c r="I4" s="30"/>
      <c r="J4" s="30"/>
      <c r="K4" s="30"/>
      <c r="L4" s="30"/>
      <c r="M4" s="30"/>
      <c r="N4" s="30"/>
      <c r="O4" s="30"/>
      <c r="P4" s="30"/>
    </row>
    <row r="5" spans="2:16" ht="18">
      <c r="B5" s="31" t="s">
        <v>34</v>
      </c>
      <c r="C5" s="31"/>
      <c r="D5" s="31"/>
      <c r="E5" s="31"/>
      <c r="F5" s="31"/>
      <c r="G5" s="31"/>
      <c r="H5" s="31"/>
      <c r="I5" s="31"/>
      <c r="J5" s="31"/>
      <c r="K5" s="31"/>
      <c r="L5" s="31"/>
      <c r="M5" s="31"/>
      <c r="N5" s="31"/>
      <c r="O5" s="31"/>
      <c r="P5" s="31"/>
    </row>
    <row r="6" spans="2:16">
      <c r="B6" s="3"/>
      <c r="C6" s="3"/>
      <c r="D6" s="3"/>
      <c r="E6" s="3"/>
      <c r="F6" s="3"/>
      <c r="G6" s="3"/>
      <c r="H6" s="3"/>
      <c r="I6" s="3"/>
      <c r="J6" s="3"/>
      <c r="K6" s="3"/>
      <c r="L6" s="3"/>
      <c r="M6" s="3"/>
      <c r="N6" s="3"/>
      <c r="O6" s="3"/>
      <c r="P6" s="3"/>
    </row>
    <row r="7" spans="2:16" ht="16.5" thickBot="1">
      <c r="B7" s="3"/>
      <c r="C7" s="13" t="s">
        <v>21</v>
      </c>
      <c r="D7" s="14" t="s">
        <v>22</v>
      </c>
      <c r="E7" s="13" t="s">
        <v>23</v>
      </c>
      <c r="F7" s="14" t="s">
        <v>24</v>
      </c>
      <c r="G7" s="13" t="s">
        <v>25</v>
      </c>
      <c r="H7" s="14" t="s">
        <v>26</v>
      </c>
      <c r="I7" s="13" t="s">
        <v>1</v>
      </c>
      <c r="J7" s="14" t="s">
        <v>27</v>
      </c>
      <c r="K7" s="13" t="s">
        <v>28</v>
      </c>
      <c r="L7" s="14" t="s">
        <v>29</v>
      </c>
      <c r="M7" s="13" t="s">
        <v>30</v>
      </c>
      <c r="N7" s="14" t="s">
        <v>31</v>
      </c>
      <c r="O7" s="14"/>
      <c r="P7" s="14" t="s">
        <v>2</v>
      </c>
    </row>
    <row r="8" spans="2:16">
      <c r="B8" s="15" t="s">
        <v>3</v>
      </c>
      <c r="C8" s="16">
        <v>935</v>
      </c>
      <c r="D8" s="17">
        <f t="shared" ref="D8:N8" si="0">IF(ISNUMBER(C24),C24,"")</f>
        <v>891</v>
      </c>
      <c r="E8" s="17">
        <f t="shared" si="0"/>
        <v>928</v>
      </c>
      <c r="F8" s="17">
        <f t="shared" si="0"/>
        <v>895</v>
      </c>
      <c r="G8" s="17">
        <f t="shared" si="0"/>
        <v>889</v>
      </c>
      <c r="H8" s="17">
        <f t="shared" si="0"/>
        <v>939</v>
      </c>
      <c r="I8" s="17">
        <f t="shared" si="0"/>
        <v>952</v>
      </c>
      <c r="J8" s="17">
        <f t="shared" si="0"/>
        <v>927</v>
      </c>
      <c r="K8" s="17">
        <f t="shared" si="0"/>
        <v>920</v>
      </c>
      <c r="L8" s="17">
        <f t="shared" si="0"/>
        <v>909</v>
      </c>
      <c r="M8" s="17">
        <f t="shared" si="0"/>
        <v>977</v>
      </c>
      <c r="N8" s="17">
        <f t="shared" si="0"/>
        <v>927</v>
      </c>
      <c r="O8" s="17"/>
      <c r="P8" s="17">
        <f>IF(ISNUMBER(C8),C8,"")</f>
        <v>935</v>
      </c>
    </row>
    <row r="9" spans="2:16">
      <c r="B9" s="18" t="s">
        <v>4</v>
      </c>
      <c r="C9" s="19">
        <v>125</v>
      </c>
      <c r="D9" s="19">
        <v>218</v>
      </c>
      <c r="E9" s="19">
        <v>141</v>
      </c>
      <c r="F9" s="19">
        <v>156</v>
      </c>
      <c r="G9" s="19">
        <v>211</v>
      </c>
      <c r="H9" s="19">
        <v>161</v>
      </c>
      <c r="I9" s="19">
        <v>155</v>
      </c>
      <c r="J9" s="19">
        <v>187</v>
      </c>
      <c r="K9" s="19">
        <v>167</v>
      </c>
      <c r="L9" s="19">
        <v>246</v>
      </c>
      <c r="M9" s="19">
        <v>132</v>
      </c>
      <c r="N9" s="19">
        <v>184</v>
      </c>
      <c r="O9" s="20"/>
      <c r="P9" s="20">
        <f>IF(SUM(C9:N9),SUM(C9:N9),"")</f>
        <v>2083</v>
      </c>
    </row>
    <row r="10" spans="2:16">
      <c r="B10" s="15" t="s">
        <v>5</v>
      </c>
      <c r="C10" s="16">
        <f>SUM(C8:C9)</f>
        <v>1060</v>
      </c>
      <c r="D10" s="17">
        <f t="shared" ref="D10:P10" si="1">SUM(D8:D9)</f>
        <v>1109</v>
      </c>
      <c r="E10" s="17">
        <f t="shared" si="1"/>
        <v>1069</v>
      </c>
      <c r="F10" s="17">
        <f t="shared" si="1"/>
        <v>1051</v>
      </c>
      <c r="G10" s="17">
        <f t="shared" si="1"/>
        <v>1100</v>
      </c>
      <c r="H10" s="17">
        <f t="shared" si="1"/>
        <v>1100</v>
      </c>
      <c r="I10" s="17">
        <f t="shared" si="1"/>
        <v>1107</v>
      </c>
      <c r="J10" s="17">
        <f t="shared" si="1"/>
        <v>1114</v>
      </c>
      <c r="K10" s="17">
        <f t="shared" si="1"/>
        <v>1087</v>
      </c>
      <c r="L10" s="17">
        <f t="shared" si="1"/>
        <v>1155</v>
      </c>
      <c r="M10" s="17">
        <f t="shared" si="1"/>
        <v>1109</v>
      </c>
      <c r="N10" s="17">
        <f t="shared" si="1"/>
        <v>1111</v>
      </c>
      <c r="O10" s="17"/>
      <c r="P10" s="17">
        <f t="shared" si="1"/>
        <v>3018</v>
      </c>
    </row>
    <row r="11" spans="2:16">
      <c r="B11" s="18" t="s">
        <v>6</v>
      </c>
      <c r="C11" s="19"/>
      <c r="D11" s="19"/>
      <c r="E11" s="19"/>
      <c r="F11" s="19"/>
      <c r="G11" s="19"/>
      <c r="H11" s="19"/>
      <c r="I11" s="19"/>
      <c r="J11" s="19"/>
      <c r="K11" s="19"/>
      <c r="L11" s="19"/>
      <c r="M11" s="19"/>
      <c r="N11" s="19"/>
      <c r="O11" s="20"/>
      <c r="P11" s="20"/>
    </row>
    <row r="12" spans="2:16">
      <c r="B12" s="15" t="s">
        <v>7</v>
      </c>
      <c r="C12" s="16">
        <v>113</v>
      </c>
      <c r="D12" s="17">
        <v>123</v>
      </c>
      <c r="E12" s="17">
        <v>113</v>
      </c>
      <c r="F12" s="17">
        <v>106</v>
      </c>
      <c r="G12" s="17">
        <v>102</v>
      </c>
      <c r="H12" s="17">
        <v>94</v>
      </c>
      <c r="I12" s="17">
        <v>114</v>
      </c>
      <c r="J12" s="17">
        <v>126</v>
      </c>
      <c r="K12" s="17">
        <v>133</v>
      </c>
      <c r="L12" s="17">
        <v>126</v>
      </c>
      <c r="M12" s="17">
        <v>119</v>
      </c>
      <c r="N12" s="17">
        <v>123</v>
      </c>
      <c r="O12" s="17"/>
      <c r="P12" s="17">
        <f>IF(SUM(C12:N12),SUM(C12:N12),"")</f>
        <v>1392</v>
      </c>
    </row>
    <row r="13" spans="2:16">
      <c r="B13" s="18" t="s">
        <v>8</v>
      </c>
      <c r="C13" s="19">
        <v>20</v>
      </c>
      <c r="D13" s="19">
        <v>26</v>
      </c>
      <c r="E13" s="19">
        <v>24</v>
      </c>
      <c r="F13" s="19">
        <v>25</v>
      </c>
      <c r="G13" s="19">
        <v>21</v>
      </c>
      <c r="H13" s="19">
        <v>22</v>
      </c>
      <c r="I13" s="19">
        <v>27</v>
      </c>
      <c r="J13" s="19">
        <v>29</v>
      </c>
      <c r="K13" s="19">
        <v>20</v>
      </c>
      <c r="L13" s="19">
        <v>27</v>
      </c>
      <c r="M13" s="19">
        <v>23</v>
      </c>
      <c r="N13" s="19">
        <v>29</v>
      </c>
      <c r="O13" s="20"/>
      <c r="P13" s="20">
        <f>IF(SUM(C13:N13),SUM(C13:N13),"")</f>
        <v>293</v>
      </c>
    </row>
    <row r="14" spans="2:16">
      <c r="B14" s="15" t="s">
        <v>9</v>
      </c>
      <c r="C14" s="16">
        <v>2</v>
      </c>
      <c r="D14" s="17">
        <v>4</v>
      </c>
      <c r="E14" s="17">
        <v>3</v>
      </c>
      <c r="F14" s="17">
        <v>5</v>
      </c>
      <c r="G14" s="17">
        <v>0</v>
      </c>
      <c r="H14" s="17">
        <v>2</v>
      </c>
      <c r="I14" s="17">
        <v>1</v>
      </c>
      <c r="J14" s="17">
        <v>2</v>
      </c>
      <c r="K14" s="17">
        <v>3</v>
      </c>
      <c r="L14" s="17">
        <v>2</v>
      </c>
      <c r="M14" s="17">
        <v>4</v>
      </c>
      <c r="N14" s="17">
        <v>5</v>
      </c>
      <c r="O14" s="17"/>
      <c r="P14" s="17">
        <f>IF(SUM(C14:N14),SUM(C14:N14),"")</f>
        <v>33</v>
      </c>
    </row>
    <row r="15" spans="2:16">
      <c r="B15" s="18" t="s">
        <v>10</v>
      </c>
      <c r="C15" s="19">
        <v>50</v>
      </c>
      <c r="D15" s="19">
        <v>31</v>
      </c>
      <c r="E15" s="19">
        <v>40</v>
      </c>
      <c r="F15" s="19">
        <v>32</v>
      </c>
      <c r="G15" s="19">
        <v>48</v>
      </c>
      <c r="H15" s="19">
        <v>39</v>
      </c>
      <c r="I15" s="19">
        <v>46</v>
      </c>
      <c r="J15" s="19">
        <v>41</v>
      </c>
      <c r="K15" s="19">
        <v>34</v>
      </c>
      <c r="L15" s="19">
        <v>30</v>
      </c>
      <c r="M15" s="19">
        <v>40</v>
      </c>
      <c r="N15" s="19">
        <v>42</v>
      </c>
      <c r="O15" s="20"/>
      <c r="P15" s="20">
        <f>IF(SUM(C15:N15),SUM(C15:N15),"")</f>
        <v>473</v>
      </c>
    </row>
    <row r="16" spans="2:16">
      <c r="B16" s="15" t="s">
        <v>11</v>
      </c>
      <c r="C16" s="16">
        <v>0</v>
      </c>
      <c r="D16" s="17">
        <v>0</v>
      </c>
      <c r="E16" s="17">
        <v>0</v>
      </c>
      <c r="F16" s="17">
        <v>0</v>
      </c>
      <c r="G16" s="17">
        <v>0</v>
      </c>
      <c r="H16" s="17">
        <v>0</v>
      </c>
      <c r="I16" s="17">
        <v>0</v>
      </c>
      <c r="J16" s="17">
        <v>0</v>
      </c>
      <c r="K16" s="17">
        <v>0</v>
      </c>
      <c r="L16" s="17">
        <v>2</v>
      </c>
      <c r="M16" s="17">
        <v>0</v>
      </c>
      <c r="N16" s="17">
        <v>0</v>
      </c>
      <c r="O16" s="17"/>
      <c r="P16" s="17">
        <f>IF(SUM(C16:N16),SUM(C16:N16),"")</f>
        <v>2</v>
      </c>
    </row>
    <row r="17" spans="2:16">
      <c r="B17" s="18" t="s">
        <v>12</v>
      </c>
      <c r="C17" s="19">
        <f t="shared" ref="C17:N17" si="2">IF(SUM(C12:C16),SUM(C12:C16),"")</f>
        <v>185</v>
      </c>
      <c r="D17" s="19">
        <f t="shared" si="2"/>
        <v>184</v>
      </c>
      <c r="E17" s="19">
        <f t="shared" si="2"/>
        <v>180</v>
      </c>
      <c r="F17" s="19">
        <f t="shared" si="2"/>
        <v>168</v>
      </c>
      <c r="G17" s="19">
        <f t="shared" si="2"/>
        <v>171</v>
      </c>
      <c r="H17" s="19">
        <f t="shared" si="2"/>
        <v>157</v>
      </c>
      <c r="I17" s="19">
        <f t="shared" si="2"/>
        <v>188</v>
      </c>
      <c r="J17" s="19">
        <f t="shared" si="2"/>
        <v>198</v>
      </c>
      <c r="K17" s="19">
        <f t="shared" si="2"/>
        <v>190</v>
      </c>
      <c r="L17" s="19">
        <f t="shared" si="2"/>
        <v>187</v>
      </c>
      <c r="M17" s="19">
        <f t="shared" si="2"/>
        <v>186</v>
      </c>
      <c r="N17" s="19">
        <f t="shared" si="2"/>
        <v>199</v>
      </c>
      <c r="O17" s="20"/>
      <c r="P17" s="20">
        <f>IF(SUM(P12:P16),SUM(P12:P16),"")</f>
        <v>2193</v>
      </c>
    </row>
    <row r="18" spans="2:16">
      <c r="B18" s="15" t="s">
        <v>13</v>
      </c>
      <c r="C18" s="16">
        <f>C10-C17</f>
        <v>875</v>
      </c>
      <c r="D18" s="17">
        <f t="shared" ref="D18:P18" si="3">D10-D17</f>
        <v>925</v>
      </c>
      <c r="E18" s="17">
        <f t="shared" si="3"/>
        <v>889</v>
      </c>
      <c r="F18" s="17">
        <f t="shared" si="3"/>
        <v>883</v>
      </c>
      <c r="G18" s="17">
        <f t="shared" si="3"/>
        <v>929</v>
      </c>
      <c r="H18" s="17">
        <f t="shared" si="3"/>
        <v>943</v>
      </c>
      <c r="I18" s="17">
        <f t="shared" si="3"/>
        <v>919</v>
      </c>
      <c r="J18" s="17">
        <f t="shared" si="3"/>
        <v>916</v>
      </c>
      <c r="K18" s="17">
        <f t="shared" si="3"/>
        <v>897</v>
      </c>
      <c r="L18" s="17">
        <f t="shared" si="3"/>
        <v>968</v>
      </c>
      <c r="M18" s="17">
        <f t="shared" si="3"/>
        <v>923</v>
      </c>
      <c r="N18" s="17">
        <f t="shared" si="3"/>
        <v>912</v>
      </c>
      <c r="O18" s="17"/>
      <c r="P18" s="17">
        <f t="shared" si="3"/>
        <v>825</v>
      </c>
    </row>
    <row r="19" spans="2:16">
      <c r="B19" s="18" t="s">
        <v>14</v>
      </c>
      <c r="C19" s="19"/>
      <c r="D19" s="19"/>
      <c r="E19" s="19"/>
      <c r="F19" s="19"/>
      <c r="G19" s="19"/>
      <c r="H19" s="19"/>
      <c r="I19" s="19"/>
      <c r="J19" s="19"/>
      <c r="K19" s="19"/>
      <c r="L19" s="19"/>
      <c r="M19" s="19"/>
      <c r="N19" s="19"/>
      <c r="O19" s="20"/>
      <c r="P19" s="20"/>
    </row>
    <row r="20" spans="2:16">
      <c r="B20" s="15" t="s">
        <v>15</v>
      </c>
      <c r="C20" s="16">
        <v>6</v>
      </c>
      <c r="D20" s="17">
        <v>3</v>
      </c>
      <c r="E20" s="17">
        <v>6</v>
      </c>
      <c r="F20" s="17">
        <v>6</v>
      </c>
      <c r="G20" s="17">
        <v>10</v>
      </c>
      <c r="H20" s="17">
        <v>9</v>
      </c>
      <c r="I20" s="17">
        <v>8</v>
      </c>
      <c r="J20" s="17">
        <v>4</v>
      </c>
      <c r="K20" s="17">
        <v>7</v>
      </c>
      <c r="L20" s="17">
        <v>9</v>
      </c>
      <c r="M20" s="17">
        <v>4</v>
      </c>
      <c r="N20" s="17">
        <v>5</v>
      </c>
      <c r="O20" s="17"/>
      <c r="P20" s="17">
        <f>IF(SUM(C20:N20),SUM(C20:N20),"")</f>
        <v>77</v>
      </c>
    </row>
    <row r="21" spans="2:16">
      <c r="B21" s="18" t="s">
        <v>16</v>
      </c>
      <c r="C21" s="19">
        <v>10</v>
      </c>
      <c r="D21" s="19">
        <v>0</v>
      </c>
      <c r="E21" s="19">
        <v>0</v>
      </c>
      <c r="F21" s="19">
        <v>0</v>
      </c>
      <c r="G21" s="19">
        <v>0</v>
      </c>
      <c r="H21" s="19">
        <v>0</v>
      </c>
      <c r="I21" s="19">
        <v>0</v>
      </c>
      <c r="J21" s="19">
        <v>0</v>
      </c>
      <c r="K21" s="19">
        <v>5</v>
      </c>
      <c r="L21" s="19">
        <v>0</v>
      </c>
      <c r="M21" s="19">
        <v>0</v>
      </c>
      <c r="N21" s="19">
        <v>0</v>
      </c>
      <c r="O21" s="20"/>
      <c r="P21" s="20">
        <f>IF(SUM(C21:N21),SUM(C21:N21),"")</f>
        <v>15</v>
      </c>
    </row>
    <row r="22" spans="2:16">
      <c r="B22" s="15" t="s">
        <v>17</v>
      </c>
      <c r="C22" s="16">
        <v>0</v>
      </c>
      <c r="D22" s="17">
        <v>0</v>
      </c>
      <c r="E22" s="17">
        <v>0</v>
      </c>
      <c r="F22" s="17">
        <v>0</v>
      </c>
      <c r="G22" s="17">
        <v>0</v>
      </c>
      <c r="H22" s="17">
        <v>0</v>
      </c>
      <c r="I22" s="17">
        <v>0</v>
      </c>
      <c r="J22" s="17">
        <v>0</v>
      </c>
      <c r="K22" s="17">
        <v>0</v>
      </c>
      <c r="L22" s="17">
        <v>0</v>
      </c>
      <c r="M22" s="17">
        <v>0</v>
      </c>
      <c r="N22" s="17">
        <v>0</v>
      </c>
      <c r="O22" s="17"/>
      <c r="P22" s="17" t="str">
        <f>IF(SUM(C22:N22),SUM(C22:N22),"")</f>
        <v/>
      </c>
    </row>
    <row r="23" spans="2:16">
      <c r="B23" s="18" t="s">
        <v>18</v>
      </c>
      <c r="C23" s="19">
        <f>SUM(C20:C22)</f>
        <v>16</v>
      </c>
      <c r="D23" s="19">
        <f t="shared" ref="D23:P23" si="4">SUM(D20:D22)</f>
        <v>3</v>
      </c>
      <c r="E23" s="19">
        <f t="shared" si="4"/>
        <v>6</v>
      </c>
      <c r="F23" s="19">
        <f t="shared" si="4"/>
        <v>6</v>
      </c>
      <c r="G23" s="19">
        <f t="shared" si="4"/>
        <v>10</v>
      </c>
      <c r="H23" s="19">
        <f t="shared" si="4"/>
        <v>9</v>
      </c>
      <c r="I23" s="19">
        <f t="shared" si="4"/>
        <v>8</v>
      </c>
      <c r="J23" s="19">
        <f t="shared" si="4"/>
        <v>4</v>
      </c>
      <c r="K23" s="19">
        <f t="shared" si="4"/>
        <v>12</v>
      </c>
      <c r="L23" s="19">
        <f t="shared" si="4"/>
        <v>9</v>
      </c>
      <c r="M23" s="19">
        <f t="shared" si="4"/>
        <v>4</v>
      </c>
      <c r="N23" s="19">
        <f t="shared" si="4"/>
        <v>5</v>
      </c>
      <c r="O23" s="20"/>
      <c r="P23" s="20">
        <f t="shared" si="4"/>
        <v>92</v>
      </c>
    </row>
    <row r="24" spans="2:16">
      <c r="B24" s="15" t="s">
        <v>19</v>
      </c>
      <c r="C24" s="16">
        <f>C18+C23</f>
        <v>891</v>
      </c>
      <c r="D24" s="17">
        <f t="shared" ref="D24:P24" si="5">D18+D23</f>
        <v>928</v>
      </c>
      <c r="E24" s="17">
        <f t="shared" si="5"/>
        <v>895</v>
      </c>
      <c r="F24" s="17">
        <f t="shared" si="5"/>
        <v>889</v>
      </c>
      <c r="G24" s="17">
        <f t="shared" si="5"/>
        <v>939</v>
      </c>
      <c r="H24" s="17">
        <f t="shared" si="5"/>
        <v>952</v>
      </c>
      <c r="I24" s="17">
        <f t="shared" si="5"/>
        <v>927</v>
      </c>
      <c r="J24" s="17">
        <f t="shared" si="5"/>
        <v>920</v>
      </c>
      <c r="K24" s="17">
        <f t="shared" si="5"/>
        <v>909</v>
      </c>
      <c r="L24" s="17">
        <f t="shared" si="5"/>
        <v>977</v>
      </c>
      <c r="M24" s="17">
        <f t="shared" si="5"/>
        <v>927</v>
      </c>
      <c r="N24" s="17">
        <f t="shared" si="5"/>
        <v>917</v>
      </c>
      <c r="O24" s="17"/>
      <c r="P24" s="17">
        <f t="shared" si="5"/>
        <v>917</v>
      </c>
    </row>
    <row r="27" spans="2:16">
      <c r="B27" s="28"/>
      <c r="C27" s="29"/>
      <c r="D27" s="29"/>
      <c r="E27" s="29"/>
      <c r="F27" s="29"/>
      <c r="G27" s="29"/>
      <c r="H27" s="29"/>
      <c r="I27" s="29"/>
      <c r="J27" s="29"/>
      <c r="K27" s="29"/>
      <c r="L27" s="29"/>
      <c r="M27" s="29"/>
      <c r="N27" s="29"/>
      <c r="O27" s="29"/>
      <c r="P27" s="29"/>
    </row>
    <row r="198" spans="42:53">
      <c r="AP198" s="4" t="s">
        <v>20</v>
      </c>
      <c r="AQ198" s="5"/>
      <c r="AR198" s="5"/>
      <c r="AS198" s="5"/>
      <c r="AT198" s="5"/>
      <c r="AU198" s="5"/>
      <c r="AV198" s="5"/>
      <c r="AW198" s="5"/>
      <c r="AX198" s="5"/>
      <c r="AY198" s="5"/>
      <c r="AZ198" s="5"/>
      <c r="BA198" s="6"/>
    </row>
    <row r="199" spans="42:53">
      <c r="AP199" s="7" t="s">
        <v>21</v>
      </c>
      <c r="AQ199" s="8" t="s">
        <v>22</v>
      </c>
      <c r="AR199" s="8" t="s">
        <v>23</v>
      </c>
      <c r="AS199" s="8" t="s">
        <v>24</v>
      </c>
      <c r="AT199" s="8" t="s">
        <v>25</v>
      </c>
      <c r="AU199" s="8" t="s">
        <v>26</v>
      </c>
      <c r="AV199" s="8" t="s">
        <v>1</v>
      </c>
      <c r="AW199" s="8" t="s">
        <v>27</v>
      </c>
      <c r="AX199" s="8" t="s">
        <v>28</v>
      </c>
      <c r="AY199" s="8" t="s">
        <v>29</v>
      </c>
      <c r="AZ199" s="8" t="s">
        <v>30</v>
      </c>
      <c r="BA199" s="9" t="s">
        <v>31</v>
      </c>
    </row>
    <row r="200" spans="42:53">
      <c r="AP200" s="10">
        <f>MATCH(PROPER(LEFT(TRIM(C7),3)),AP199:BA199,0)-1</f>
        <v>0</v>
      </c>
      <c r="AQ200" s="11">
        <f t="shared" ref="AQ200:BA200" si="6">IF(AP200=11,0,AP200+1)</f>
        <v>1</v>
      </c>
      <c r="AR200" s="11">
        <f t="shared" si="6"/>
        <v>2</v>
      </c>
      <c r="AS200" s="11">
        <f t="shared" si="6"/>
        <v>3</v>
      </c>
      <c r="AT200" s="11">
        <f t="shared" si="6"/>
        <v>4</v>
      </c>
      <c r="AU200" s="11">
        <f t="shared" si="6"/>
        <v>5</v>
      </c>
      <c r="AV200" s="11">
        <f t="shared" si="6"/>
        <v>6</v>
      </c>
      <c r="AW200" s="11">
        <f t="shared" si="6"/>
        <v>7</v>
      </c>
      <c r="AX200" s="11">
        <f t="shared" si="6"/>
        <v>8</v>
      </c>
      <c r="AY200" s="11">
        <f t="shared" si="6"/>
        <v>9</v>
      </c>
      <c r="AZ200" s="11">
        <f t="shared" si="6"/>
        <v>10</v>
      </c>
      <c r="BA200" s="12">
        <f t="shared" si="6"/>
        <v>11</v>
      </c>
    </row>
  </sheetData>
  <mergeCells count="3">
    <mergeCell ref="B27:P27"/>
    <mergeCell ref="B4:P4"/>
    <mergeCell ref="B5:P5"/>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
  <sheetViews>
    <sheetView workbookViewId="0">
      <selection activeCell="U25" sqref="U25"/>
    </sheetView>
  </sheetViews>
  <sheetFormatPr defaultRowHeight="12.7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F767FA5-F195-4516-8AD6-C4FB303514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Cash Budget</vt:lpstr>
      <vt:lpstr>Graph</vt:lpstr>
      <vt:lpstr>'Cash Budget'!Print_Area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2012-07-11T10:52:44Z</dcterms:created>
  <dcterms:modified xsi:type="dcterms:W3CDTF">2015-10-02T16:18:02Z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TC018775049991</vt:lpwstr>
  </property>
</Properties>
</file>